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mnoc\Desktop\Podpisywanie umów\kolejne podpisywania\"/>
    </mc:Choice>
  </mc:AlternateContent>
  <xr:revisionPtr revIDLastSave="0" documentId="8_{3AECDDB3-5A00-4651-8773-56C852DBA9BF}" xr6:coauthVersionLast="36" xr6:coauthVersionMax="36" xr10:uidLastSave="{00000000-0000-0000-0000-000000000000}"/>
  <bookViews>
    <workbookView xWindow="-28920" yWindow="-4785" windowWidth="29040" windowHeight="15840" xr2:uid="{00000000-000D-0000-FFFF-FFFF00000000}"/>
  </bookViews>
  <sheets>
    <sheet name="gm + pow podst" sheetId="13" r:id="rId1"/>
  </sheets>
  <definedNames>
    <definedName name="_xlnm.Print_Area" localSheetId="0">'gm + pow podst'!$A$1:$O$13</definedName>
    <definedName name="_xlnm.Print_Titles" localSheetId="0">'gm + pow podst'!$1:$1</definedName>
  </definedNames>
  <calcPr calcId="191029"/>
</workbook>
</file>

<file path=xl/calcChain.xml><?xml version="1.0" encoding="utf-8"?>
<calcChain xmlns="http://schemas.openxmlformats.org/spreadsheetml/2006/main">
  <c r="L5" i="13" l="1"/>
  <c r="M5" i="13" s="1"/>
  <c r="L6" i="13"/>
  <c r="M6" i="13" s="1"/>
  <c r="I13" i="13"/>
  <c r="K13" i="13"/>
  <c r="O6" i="13" l="1"/>
  <c r="M13" i="13"/>
  <c r="L13" i="13"/>
  <c r="O5" i="13"/>
  <c r="O13" i="13" l="1"/>
</calcChain>
</file>

<file path=xl/sharedStrings.xml><?xml version="1.0" encoding="utf-8"?>
<sst xmlns="http://schemas.openxmlformats.org/spreadsheetml/2006/main" count="279" uniqueCount="57">
  <si>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</si>
  <si>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</si>
  <si>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</si>
  <si>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</si>
  <si>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</si>
  <si>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</si>
  <si>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% dofinansowania</t>
  </si>
  <si>
    <t>Deklarowana kwota środków własnych (w zł)</t>
  </si>
  <si>
    <t>Powiat</t>
  </si>
  <si>
    <t>Wnioskowana kwota dofinansowania
(w zł)</t>
  </si>
  <si>
    <t>Okres realizacji zadania</t>
  </si>
  <si>
    <t>Rodzaj zadania</t>
  </si>
  <si>
    <t>TERC</t>
  </si>
  <si>
    <t>Kwota dofinansowania 
w podziale na lata</t>
  </si>
  <si>
    <t>Zadanie nowe [N]</t>
  </si>
  <si>
    <t>23/P/R/N7/2023</t>
  </si>
  <si>
    <t>24/P/R/N7/2023</t>
  </si>
  <si>
    <t>N</t>
  </si>
  <si>
    <t>Powiat Suski</t>
  </si>
  <si>
    <t>Remont drogi powiatowej 1683K na odcinku I - w km od 6+540,00 do km 6+609,00 na odcinku II - w km od 6+614,00 do km 7+010,00 w miejscowości Sidzina, Powiat Suski</t>
  </si>
  <si>
    <t xml:space="preserve">Remont drogi powiatowej 1714K (ul. Makowska Góra) na odcinku I - w km od 1+410,00 do km 1+790,00 na odcinku II - w km od 2+125,00 do km 2+315,00 w miejscowości Maków Podhalański, Powiat Suski </t>
  </si>
  <si>
    <t>R</t>
  </si>
  <si>
    <t>04.05.2023-31.10.2023</t>
  </si>
  <si>
    <t>01.06.2023-30.11.2023</t>
  </si>
  <si>
    <t>suski</t>
  </si>
  <si>
    <t>Gmina Bystra-Sidzina</t>
  </si>
  <si>
    <t>Gmina Jordanów</t>
  </si>
  <si>
    <t>Gmina Budzów</t>
  </si>
  <si>
    <t>Gmina Sucha Beskidzka</t>
  </si>
  <si>
    <t>Gmina Stryszawa</t>
  </si>
  <si>
    <t>Gmina Zembrzyce</t>
  </si>
  <si>
    <t>Gmina Maków Podhalański</t>
  </si>
  <si>
    <t>57/G/R/N7/2023</t>
  </si>
  <si>
    <t>92/G/R/N7/2023</t>
  </si>
  <si>
    <t>49/G/R/N7/2023</t>
  </si>
  <si>
    <t>192/G/R/N7/2023</t>
  </si>
  <si>
    <t>187/G/R/N7/2023</t>
  </si>
  <si>
    <t>236/G/R/N7/2023</t>
  </si>
  <si>
    <t>188/G/R/N7/2023</t>
  </si>
  <si>
    <t>127/G/R/N7/2023</t>
  </si>
  <si>
    <t>50/G/R/N7/2023</t>
  </si>
  <si>
    <t>Remont drogi gminnej nr 440227K w miejscowości Bystra Podhalańska w km 0+000 do 0+737, w gminie Bystra-Sidzina</t>
  </si>
  <si>
    <t>Remont drogi gminnej nr 440531K, na odcinku I - w km 1+448 do km 2+166, w miejscowości Naprawa, Gmina Jordanów</t>
  </si>
  <si>
    <t>Remont drogi gminnej" Wronówka Dolna" Nr K 440104 w km 0+000 do km 0+696 w miejscowości Bieńkówka, gmina Budzów</t>
  </si>
  <si>
    <t>Remont drogi gminnej nr 440893K (ul. Spółdzielców) w km od 0+000,00 do km 0+311,00 w miejscowości Sucha Beskidzka, Gmina Sucha Beskidzka</t>
  </si>
  <si>
    <t>Remont drogi Gminnej 441170 K na odcinku I - w km od 0+000,00 do km 0+195,00 , na odcinku II - w km 0+219,50 do km 0,370,00 w miejscowości Lachowice Gmina Stryszawa</t>
  </si>
  <si>
    <t>Remont drogi gminnej nr 441232 K "Pilchówka" w km od 0+037,00 do km 0+350,00 w miejscowości Zembrzyce - etap I</t>
  </si>
  <si>
    <t>Remont drogi gminnej 440871 K w km od 0+000,00 do km 0+494,00 w miejscowości Stryszawa Gmina Stryszawa</t>
  </si>
  <si>
    <t>Remont drogi gminnej os. Sołki nr 440817K ETAP I w km 0+000,00 do 0+780,00 , w km 0+026,12 : Sięgacz nr 1 w km 0+000,00 do 0+095,00 w Makowie Podhalańskim , Gmina Maków Podhalański</t>
  </si>
  <si>
    <t>Remont drogi gminnej" Adamkówka" Nr K 440017 w km 0+000 do km 0+560 w miejscowości Budzów, gmina Budzów</t>
  </si>
  <si>
    <t>10.05.2023-30.12.2023</t>
  </si>
  <si>
    <t>01.05.2023-30.11.2023</t>
  </si>
  <si>
    <t>02.05.2023-30.10.2023</t>
  </si>
  <si>
    <t>01.08.2023-31.10.2023</t>
  </si>
  <si>
    <t>03.04.2023-31.01.2024</t>
  </si>
  <si>
    <t>15.05.2023-31.10.2023</t>
  </si>
  <si>
    <t>Razem powiat suski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</si>
</sst>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_-* #,##0.00_-;\-* #,##0.00_-;_-* &quot;-&quot;??_-;_-@_-"/>
    <numFmt numFmtId="165" formatCode="0.0000"/>
    <numFmt numFmtId="167" formatCode="#,##0.000"/>
    <numFmt numFmtId="168" formatCode="_-* #,##0.000_-;\-* #,##0.00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0" borderId="0"/>
    <xf numFmtId="0" fontId="6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4" fontId="5" fillId="2" borderId="1" xfId="0" applyNumberFormat="1" applyFont="1" applyFill="1" applyBorder="1" applyAlignment="1">
      <alignment vertical="center" wrapText="1"/>
    </xf>
    <xf numFmtId="9" fontId="7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68" fontId="0" fillId="2" borderId="1" xfId="5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>
      <alignment vertical="center"/>
    </xf>
    <xf numFmtId="4" fontId="0" fillId="0" borderId="0" xfId="0" applyNumberFormat="1"/>
    <xf numFmtId="0" fontId="0" fillId="2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167" fontId="10" fillId="3" borderId="1" xfId="0" applyNumberFormat="1" applyFont="1" applyFill="1" applyBorder="1" applyAlignment="1">
      <alignment vertical="center"/>
    </xf>
    <xf numFmtId="165" fontId="10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 wrapText="1"/>
    </xf>
    <xf numFmtId="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168" fontId="1" fillId="2" borderId="1" xfId="5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0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2">
    <cellStyle name="Dziesiętny" xfId="5" builtinId="3"/>
    <cellStyle name="Dziesiętny 2" xfId="4" xr:uid="{00000000-0005-0000-0000-000000000000}"/>
    <cellStyle name="Dziesiętny 2 2" xfId="10" xr:uid="{4FD4E220-5155-42B5-B086-2226045EC2F3}"/>
    <cellStyle name="Normalny" xfId="0" builtinId="0"/>
    <cellStyle name="Normalny 2" xfId="3" xr:uid="{00000000-0005-0000-0000-000002000000}"/>
    <cellStyle name="Normalny 2 2" xfId="8" xr:uid="{2B567D45-6432-4AC4-BE24-76E1A3AC5236}"/>
    <cellStyle name="Normalny 2 2 2" xfId="11" xr:uid="{7E8FD96E-CAA6-415C-BBEA-7F2A1E7B9605}"/>
    <cellStyle name="Normalny 2 3" xfId="7" xr:uid="{ABB9B771-E51F-4E1D-867C-63C91B9ECB62}"/>
    <cellStyle name="Normalny 3" xfId="1" xr:uid="{00000000-0005-0000-0000-000003000000}"/>
    <cellStyle name="Normalny 4" xfId="6" xr:uid="{62B5BFCF-1D58-4DF4-AFD9-AE5C08BBBB0E}"/>
    <cellStyle name="Normalny 4 2" xfId="9" xr:uid="{4F84C89D-747B-4223-8616-66D157958401}"/>
    <cellStyle name="Procentowy 2" xfId="2" xr:uid="{00000000-0005-0000-0000-000005000000}"/>
  </cellStyles>
  <dxfs count="0"/>
  <tableStyles count="0" defaultTableStyle="TableStyleMedium2" defaultPivotStyle="PivotStyleLight16"/>
  <colors>
    <mruColors>
      <color rgb="FFFF6699"/>
      <color rgb="FFFFCCFF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05BE2-52C9-4F4B-B919-F7D68C50D34D}">
  <dimension ref="A1:O17"/>
  <sheetViews>
    <sheetView showGridLines="0" tabSelected="1" zoomScale="78" zoomScaleNormal="78" zoomScaleSheetLayoutView="85" workbookViewId="0">
      <pane ySplit="1" topLeftCell="A2" activePane="bottomLeft" state="frozen"/>
      <selection pane="bottomLeft" activeCell="F3" sqref="F3"/>
    </sheetView>
  </sheetViews>
  <sheetFormatPr defaultColWidth="9.140625" defaultRowHeight="15" x14ac:dyDescent="0.25"/>
  <cols>
    <col min="1" max="1" width="4.28515625" customWidth="1"/>
    <col min="2" max="2" width="16.42578125" customWidth="1"/>
    <col min="3" max="3" width="8.28515625" customWidth="1"/>
    <col min="4" max="4" width="17.28515625" style="28" customWidth="1"/>
    <col min="5" max="5" width="9.5703125" customWidth="1"/>
    <col min="6" max="6" width="12.7109375" customWidth="1"/>
    <col min="7" max="7" width="55.5703125" customWidth="1"/>
    <col min="8" max="8" width="6.85546875" customWidth="1"/>
    <col min="9" max="9" width="16.28515625" customWidth="1"/>
    <col min="10" max="10" width="13.5703125" customWidth="1"/>
    <col min="11" max="11" width="15.7109375" customWidth="1"/>
    <col min="12" max="12" width="16.28515625" customWidth="1"/>
    <col min="13" max="13" width="14.7109375" customWidth="1"/>
    <col min="14" max="14" width="7.5703125" style="1" customWidth="1"/>
    <col min="15" max="15" width="15.7109375" customWidth="1"/>
    <col min="16" max="16" width="9.140625" customWidth="1"/>
  </cols>
  <sheetData>
    <row r="1" spans="1:15" ht="33.75" customHeight="1" x14ac:dyDescent="0.25">
      <c r="A1" s="12" t="s">
        <v>0</v>
      </c>
      <c r="B1" s="12" t="s">
        <v>1</v>
      </c>
      <c r="C1" s="12" t="s">
        <v>14</v>
      </c>
      <c r="D1" s="27" t="s">
        <v>2</v>
      </c>
      <c r="E1" s="12" t="s">
        <v>12</v>
      </c>
      <c r="F1" s="12" t="s">
        <v>8</v>
      </c>
      <c r="G1" s="12" t="s">
        <v>3</v>
      </c>
      <c r="H1" s="12" t="s">
        <v>11</v>
      </c>
      <c r="I1" s="12" t="s">
        <v>4</v>
      </c>
      <c r="J1" s="12" t="s">
        <v>10</v>
      </c>
      <c r="K1" s="12" t="s">
        <v>5</v>
      </c>
      <c r="L1" s="12" t="s">
        <v>9</v>
      </c>
      <c r="M1" s="12" t="s">
        <v>7</v>
      </c>
      <c r="N1" s="12" t="s">
        <v>6</v>
      </c>
      <c r="O1" s="26" t="s">
        <v>13</v>
      </c>
    </row>
    <row r="2" spans="1:15" s="4" customFormat="1" ht="45" x14ac:dyDescent="0.25">
      <c r="A2" s="22">
        <v>1</v>
      </c>
      <c r="B2" s="14" t="s">
        <v>15</v>
      </c>
      <c r="C2" s="14" t="s">
        <v>17</v>
      </c>
      <c r="D2" s="15" t="s">
        <v>18</v>
      </c>
      <c r="E2" s="16">
        <v>1215</v>
      </c>
      <c r="F2" s="24" t="s">
        <v>24</v>
      </c>
      <c r="G2" s="17" t="s">
        <v>19</v>
      </c>
      <c r="H2" s="14" t="s">
        <v>21</v>
      </c>
      <c r="I2" s="18">
        <v>0.46500000000000002</v>
      </c>
      <c r="J2" s="19" t="s">
        <v>23</v>
      </c>
      <c r="K2" s="23">
        <v>649198.92000000004</v>
      </c>
      <c r="L2" s="23">
        <v>519359</v>
      </c>
      <c r="M2" s="20">
        <v>129839.92000000004</v>
      </c>
      <c r="N2" s="21">
        <v>0.8</v>
      </c>
      <c r="O2" s="23">
        <v>519359</v>
      </c>
    </row>
    <row r="3" spans="1:15" s="4" customFormat="1" ht="60" x14ac:dyDescent="0.25">
      <c r="A3" s="22">
        <v>2</v>
      </c>
      <c r="B3" s="14" t="s">
        <v>16</v>
      </c>
      <c r="C3" s="14" t="s">
        <v>17</v>
      </c>
      <c r="D3" s="15" t="s">
        <v>18</v>
      </c>
      <c r="E3" s="16">
        <v>1215</v>
      </c>
      <c r="F3" s="24" t="s">
        <v>24</v>
      </c>
      <c r="G3" s="17" t="s">
        <v>20</v>
      </c>
      <c r="H3" s="14" t="s">
        <v>21</v>
      </c>
      <c r="I3" s="18">
        <v>0.87</v>
      </c>
      <c r="J3" s="19" t="s">
        <v>23</v>
      </c>
      <c r="K3" s="23">
        <v>693462.19</v>
      </c>
      <c r="L3" s="23">
        <v>554769</v>
      </c>
      <c r="M3" s="20">
        <v>138693.18999999994</v>
      </c>
      <c r="N3" s="21">
        <v>0.8</v>
      </c>
      <c r="O3" s="23">
        <v>554769</v>
      </c>
    </row>
    <row r="4" spans="1:15" s="4" customFormat="1" ht="30" x14ac:dyDescent="0.25">
      <c r="A4" s="13">
        <v>3</v>
      </c>
      <c r="B4" s="10" t="s">
        <v>32</v>
      </c>
      <c r="C4" s="11" t="s">
        <v>17</v>
      </c>
      <c r="D4" s="11" t="s">
        <v>25</v>
      </c>
      <c r="E4" s="10">
        <v>1215042</v>
      </c>
      <c r="F4" s="10" t="s">
        <v>24</v>
      </c>
      <c r="G4" s="5" t="s">
        <v>41</v>
      </c>
      <c r="H4" s="11" t="s">
        <v>21</v>
      </c>
      <c r="I4" s="7">
        <v>0.73699999999999999</v>
      </c>
      <c r="J4" s="10" t="s">
        <v>50</v>
      </c>
      <c r="K4" s="8">
        <v>764024.8</v>
      </c>
      <c r="L4" s="8">
        <v>382012</v>
      </c>
      <c r="M4" s="2">
        <v>382012.80000000005</v>
      </c>
      <c r="N4" s="3">
        <v>0.5</v>
      </c>
      <c r="O4" s="8">
        <v>382012</v>
      </c>
    </row>
    <row r="5" spans="1:15" s="4" customFormat="1" ht="30" x14ac:dyDescent="0.25">
      <c r="A5" s="13">
        <v>4</v>
      </c>
      <c r="B5" s="10" t="s">
        <v>33</v>
      </c>
      <c r="C5" s="11" t="s">
        <v>17</v>
      </c>
      <c r="D5" s="11" t="s">
        <v>26</v>
      </c>
      <c r="E5" s="10">
        <v>1215052</v>
      </c>
      <c r="F5" s="10" t="s">
        <v>24</v>
      </c>
      <c r="G5" s="5" t="s">
        <v>42</v>
      </c>
      <c r="H5" s="11" t="s">
        <v>21</v>
      </c>
      <c r="I5" s="7">
        <v>0.71799999999999997</v>
      </c>
      <c r="J5" s="10" t="s">
        <v>51</v>
      </c>
      <c r="K5" s="8">
        <v>975434.58</v>
      </c>
      <c r="L5" s="8">
        <f>ROUNDDOWN(K5*N5,2)</f>
        <v>682804.2</v>
      </c>
      <c r="M5" s="2">
        <f>K5-L5</f>
        <v>292630.38</v>
      </c>
      <c r="N5" s="3">
        <v>0.7</v>
      </c>
      <c r="O5" s="8">
        <f>L5</f>
        <v>682804.2</v>
      </c>
    </row>
    <row r="6" spans="1:15" s="4" customFormat="1" ht="45" x14ac:dyDescent="0.25">
      <c r="A6" s="13">
        <v>5</v>
      </c>
      <c r="B6" s="10" t="s">
        <v>34</v>
      </c>
      <c r="C6" s="11" t="s">
        <v>17</v>
      </c>
      <c r="D6" s="11" t="s">
        <v>27</v>
      </c>
      <c r="E6" s="10">
        <v>1215032</v>
      </c>
      <c r="F6" s="10" t="s">
        <v>24</v>
      </c>
      <c r="G6" s="5" t="s">
        <v>43</v>
      </c>
      <c r="H6" s="11" t="s">
        <v>21</v>
      </c>
      <c r="I6" s="7">
        <v>0.69499999999999995</v>
      </c>
      <c r="J6" s="10" t="s">
        <v>52</v>
      </c>
      <c r="K6" s="8">
        <v>347033.09</v>
      </c>
      <c r="L6" s="8">
        <f>ROUNDDOWN(K6*N6,2)</f>
        <v>277626.46999999997</v>
      </c>
      <c r="M6" s="2">
        <f>K6-L6</f>
        <v>69406.620000000054</v>
      </c>
      <c r="N6" s="3">
        <v>0.8</v>
      </c>
      <c r="O6" s="8">
        <f>L6</f>
        <v>277626.46999999997</v>
      </c>
    </row>
    <row r="7" spans="1:15" s="4" customFormat="1" ht="60" x14ac:dyDescent="0.25">
      <c r="A7" s="13">
        <v>6</v>
      </c>
      <c r="B7" s="10" t="s">
        <v>39</v>
      </c>
      <c r="C7" s="11" t="s">
        <v>17</v>
      </c>
      <c r="D7" s="11" t="s">
        <v>31</v>
      </c>
      <c r="E7" s="10">
        <v>1215063</v>
      </c>
      <c r="F7" s="10" t="s">
        <v>24</v>
      </c>
      <c r="G7" s="5" t="s">
        <v>48</v>
      </c>
      <c r="H7" s="11" t="s">
        <v>21</v>
      </c>
      <c r="I7" s="7">
        <v>0.875</v>
      </c>
      <c r="J7" s="10" t="s">
        <v>55</v>
      </c>
      <c r="K7" s="8">
        <v>1282480.94</v>
      </c>
      <c r="L7" s="8">
        <v>641240</v>
      </c>
      <c r="M7" s="2">
        <v>641240.93999999994</v>
      </c>
      <c r="N7" s="3">
        <v>0.5</v>
      </c>
      <c r="O7" s="8">
        <v>641240</v>
      </c>
    </row>
    <row r="8" spans="1:15" s="4" customFormat="1" ht="30" x14ac:dyDescent="0.25">
      <c r="A8" s="13">
        <v>7</v>
      </c>
      <c r="B8" s="10" t="s">
        <v>40</v>
      </c>
      <c r="C8" s="11" t="s">
        <v>17</v>
      </c>
      <c r="D8" s="11" t="s">
        <v>27</v>
      </c>
      <c r="E8" s="10">
        <v>1215032</v>
      </c>
      <c r="F8" s="10" t="s">
        <v>24</v>
      </c>
      <c r="G8" s="5" t="s">
        <v>49</v>
      </c>
      <c r="H8" s="11" t="s">
        <v>21</v>
      </c>
      <c r="I8" s="7">
        <v>0.56000000000000005</v>
      </c>
      <c r="J8" s="10" t="s">
        <v>52</v>
      </c>
      <c r="K8" s="8">
        <v>278803.74</v>
      </c>
      <c r="L8" s="8">
        <v>167282</v>
      </c>
      <c r="M8" s="2">
        <v>111521.73999999999</v>
      </c>
      <c r="N8" s="3">
        <v>0.6</v>
      </c>
      <c r="O8" s="8">
        <v>167282</v>
      </c>
    </row>
    <row r="9" spans="1:15" s="4" customFormat="1" ht="45" x14ac:dyDescent="0.25">
      <c r="A9" s="13">
        <v>8</v>
      </c>
      <c r="B9" s="10" t="s">
        <v>35</v>
      </c>
      <c r="C9" s="11" t="s">
        <v>17</v>
      </c>
      <c r="D9" s="11" t="s">
        <v>28</v>
      </c>
      <c r="E9" s="10">
        <v>1215021</v>
      </c>
      <c r="F9" s="10" t="s">
        <v>24</v>
      </c>
      <c r="G9" s="6" t="s">
        <v>44</v>
      </c>
      <c r="H9" s="11" t="s">
        <v>21</v>
      </c>
      <c r="I9" s="7">
        <v>0.311</v>
      </c>
      <c r="J9" s="10" t="s">
        <v>54</v>
      </c>
      <c r="K9" s="8">
        <v>307840.40000000002</v>
      </c>
      <c r="L9" s="8">
        <v>153920</v>
      </c>
      <c r="M9" s="2">
        <v>153920.40000000002</v>
      </c>
      <c r="N9" s="3">
        <v>0.5</v>
      </c>
      <c r="O9" s="8">
        <v>153920</v>
      </c>
    </row>
    <row r="10" spans="1:15" s="4" customFormat="1" ht="45" x14ac:dyDescent="0.25">
      <c r="A10" s="13">
        <v>9</v>
      </c>
      <c r="B10" s="10" t="s">
        <v>36</v>
      </c>
      <c r="C10" s="11" t="s">
        <v>17</v>
      </c>
      <c r="D10" s="11" t="s">
        <v>29</v>
      </c>
      <c r="E10" s="10">
        <v>1215072</v>
      </c>
      <c r="F10" s="10" t="s">
        <v>24</v>
      </c>
      <c r="G10" s="5" t="s">
        <v>45</v>
      </c>
      <c r="H10" s="11" t="s">
        <v>21</v>
      </c>
      <c r="I10" s="7">
        <v>0.34599999999999997</v>
      </c>
      <c r="J10" s="10" t="s">
        <v>22</v>
      </c>
      <c r="K10" s="8">
        <v>196160.46</v>
      </c>
      <c r="L10" s="8">
        <v>117696</v>
      </c>
      <c r="M10" s="2">
        <v>78464.459999999992</v>
      </c>
      <c r="N10" s="3">
        <v>0.6</v>
      </c>
      <c r="O10" s="8">
        <v>117696</v>
      </c>
    </row>
    <row r="11" spans="1:15" s="4" customFormat="1" ht="30" x14ac:dyDescent="0.25">
      <c r="A11" s="13">
        <v>10</v>
      </c>
      <c r="B11" s="10" t="s">
        <v>37</v>
      </c>
      <c r="C11" s="11" t="s">
        <v>17</v>
      </c>
      <c r="D11" s="11" t="s">
        <v>30</v>
      </c>
      <c r="E11" s="10">
        <v>1215092</v>
      </c>
      <c r="F11" s="10" t="s">
        <v>24</v>
      </c>
      <c r="G11" s="6" t="s">
        <v>46</v>
      </c>
      <c r="H11" s="11" t="s">
        <v>21</v>
      </c>
      <c r="I11" s="7">
        <v>0.313</v>
      </c>
      <c r="J11" s="10" t="s">
        <v>53</v>
      </c>
      <c r="K11" s="8">
        <v>604606.07999999996</v>
      </c>
      <c r="L11" s="8">
        <v>332533</v>
      </c>
      <c r="M11" s="2">
        <v>272073.07999999996</v>
      </c>
      <c r="N11" s="3">
        <v>0.55000000000000004</v>
      </c>
      <c r="O11" s="8">
        <v>332533</v>
      </c>
    </row>
    <row r="12" spans="1:15" s="4" customFormat="1" ht="30" x14ac:dyDescent="0.25">
      <c r="A12" s="13">
        <v>11</v>
      </c>
      <c r="B12" s="10" t="s">
        <v>38</v>
      </c>
      <c r="C12" s="11" t="s">
        <v>17</v>
      </c>
      <c r="D12" s="11" t="s">
        <v>29</v>
      </c>
      <c r="E12" s="10">
        <v>1215072</v>
      </c>
      <c r="F12" s="10" t="s">
        <v>24</v>
      </c>
      <c r="G12" s="5" t="s">
        <v>47</v>
      </c>
      <c r="H12" s="11" t="s">
        <v>21</v>
      </c>
      <c r="I12" s="7">
        <v>0.49399999999999999</v>
      </c>
      <c r="J12" s="10" t="s">
        <v>22</v>
      </c>
      <c r="K12" s="8">
        <v>239303.63</v>
      </c>
      <c r="L12" s="8">
        <v>143582</v>
      </c>
      <c r="M12" s="2">
        <v>95721.63</v>
      </c>
      <c r="N12" s="3">
        <v>0.6</v>
      </c>
      <c r="O12" s="8">
        <v>143582</v>
      </c>
    </row>
    <row r="13" spans="1:15" s="4" customFormat="1" x14ac:dyDescent="0.25">
      <c r="A13" s="29" t="s">
        <v>56</v>
      </c>
      <c r="B13" s="30"/>
      <c r="C13" s="30"/>
      <c r="D13" s="30"/>
      <c r="E13" s="30"/>
      <c r="F13" s="30"/>
      <c r="G13" s="31"/>
      <c r="H13" s="11"/>
      <c r="I13" s="25">
        <f>SUM(I2:I12)</f>
        <v>6.3839999999999995</v>
      </c>
      <c r="J13" s="10"/>
      <c r="K13" s="8">
        <f>SUM(K2:K12)</f>
        <v>6338348.8300000001</v>
      </c>
      <c r="L13" s="8">
        <f t="shared" ref="L13:O13" si="0">SUM(L2:L12)</f>
        <v>3972823.67</v>
      </c>
      <c r="M13" s="8">
        <f t="shared" si="0"/>
        <v>2365525.16</v>
      </c>
      <c r="N13" s="8"/>
      <c r="O13" s="8">
        <f t="shared" si="0"/>
        <v>3972823.67</v>
      </c>
    </row>
    <row r="17" spans="12:13" x14ac:dyDescent="0.25">
      <c r="L17" s="9"/>
      <c r="M17" s="9"/>
    </row>
  </sheetData>
  <protectedRanges>
    <protectedRange sqref="D2:D6 D8:D13" name="Rozstęp1"/>
    <protectedRange sqref="B2:B6 B8:B13" name="Rozstęp1_1"/>
    <protectedRange sqref="F2:F6 F8:F13" name="Rozstęp1_3"/>
    <protectedRange sqref="G2:G6 G8:G13" name="Rozstęp1_4"/>
    <protectedRange sqref="I2:I6 I8:I13" name="Rozstęp1_5"/>
    <protectedRange sqref="J2:J6 J8:J13" name="Rozstęp1_6"/>
    <protectedRange sqref="D7" name="Rozstęp1_17"/>
    <protectedRange sqref="B7" name="Rozstęp1_1_12"/>
    <protectedRange sqref="F7" name="Rozstęp1_3_12"/>
    <protectedRange sqref="G7" name="Rozstęp1_4_11"/>
    <protectedRange sqref="I7" name="Rozstęp1_5_11"/>
    <protectedRange sqref="J7" name="Rozstęp1_6_11"/>
  </protectedRanges>
  <sortState ref="A2:O17">
    <sortCondition ref="F1"/>
  </sortState>
  <mergeCells count="1">
    <mergeCell ref="A13:G13"/>
  </mergeCells>
  <dataValidations count="2">
    <dataValidation type="list" allowBlank="1" showInputMessage="1" showErrorMessage="1" sqref="C2:D3 C4:C12" xr:uid="{62978A1F-8620-495A-AFF8-5F71A008783F}">
      <formula1>"N"</formula1>
    </dataValidation>
    <dataValidation type="list" allowBlank="1" showInputMessage="1" showErrorMessage="1" sqref="H2:H13" xr:uid="{6260AD41-B1C1-4209-8634-EFFACAE87E96}">
      <formula1>"R"</formula1>
    </dataValidation>
  </dataValidations>
  <pageMargins left="0.23622047244094491" right="0.23622047244094491" top="0.74803149606299213" bottom="0.74803149606299213" header="0.31496062992125984" footer="0.31496062992125984"/>
  <pageSetup paperSize="8" scale="85" fitToHeight="0" orientation="landscape" r:id="rId1"/>
  <headerFooter>
    <oddHeader>&amp;LWojewództwo &amp;K000000Małopolskie&amp;K01+000 - zadania gminne lista podstawowa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gm + pow podst</vt:lpstr>
      <vt:lpstr>'gm + pow podst'!Obszar_wydruku</vt:lpstr>
      <vt:lpstr>'gm + pow podst'!Tytuły_wydruku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Mateusz Nocuń</cp:lastModifiedBy>
  <cp:lastPrinted>2023-08-02T07:26:23Z</cp:lastPrinted>
  <dcterms:created xsi:type="dcterms:W3CDTF">2019-02-25T10:53:14Z</dcterms:created>
  <dcterms:modified xsi:type="dcterms:W3CDTF">2023-08-09T12:12:19Z</dcterms:modified>
</cp:coreProperties>
</file>